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ût de revi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5B3412"/>
      <sz val="16"/>
    </font>
    <font>
      <i val="1"/>
      <color rgb="006B5744"/>
    </font>
    <font>
      <b val="1"/>
    </font>
    <font>
      <b val="1"/>
      <color rgb="00FFFFFF"/>
    </font>
    <font/>
    <font>
      <b val="1"/>
      <color rgb="005B3412"/>
      <sz val="13"/>
    </font>
  </fonts>
  <fills count="5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5B3412"/>
      </patternFill>
    </fill>
    <fill>
      <patternFill patternType="solid">
        <fgColor rgb="00FBF1E1"/>
      </patternFill>
    </fill>
  </fills>
  <borders count="2">
    <border>
      <left/>
      <right/>
      <top/>
      <bottom/>
      <diagonal/>
    </border>
    <border>
      <left style="thin">
        <color rgb="00D9C9B4"/>
      </left>
      <right style="thin">
        <color rgb="00D9C9B4"/>
      </right>
      <top style="thin">
        <color rgb="00D9C9B4"/>
      </top>
      <bottom style="thin">
        <color rgb="00D9C9B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2" borderId="1" pivotButton="0" quotePrefix="0" xfId="0"/>
    <xf numFmtId="164" fontId="5" fillId="0" borderId="1" pivotButton="0" quotePrefix="0" xfId="0"/>
    <xf numFmtId="164" fontId="3" fillId="0" borderId="1" pivotButton="0" quotePrefix="0" xfId="0"/>
    <xf numFmtId="9" fontId="0" fillId="2" borderId="1" pivotButton="0" quotePrefix="0" xfId="0"/>
    <xf numFmtId="0" fontId="6" fillId="0" borderId="0" pivotButton="0" quotePrefix="0" xfId="0"/>
    <xf numFmtId="164" fontId="6" fillId="4" borderId="1" pivotButton="0" quotePrefix="0" xfId="0"/>
    <xf numFmtId="165" fontId="0" fillId="2" borderId="1" pivotButton="0" quotePrefix="0" xfId="0"/>
    <xf numFmtId="2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3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20" customWidth="1" min="3" max="3"/>
    <col width="16" customWidth="1" min="4" max="4"/>
  </cols>
  <sheetData>
    <row r="1">
      <c r="A1" s="1" t="inlineStr">
        <is>
          <t>Coût de revient d'une pièce</t>
        </is>
      </c>
    </row>
    <row r="2">
      <c r="A2" s="2" t="inlineStr">
        <is>
          <t>Modèle Quantara · remplissez les cases jaune pâle, le reste se calcule seul. L'exemple est fictif : remplacez-le par vos chiffres.</t>
        </is>
      </c>
    </row>
    <row r="4">
      <c r="A4" s="3" t="inlineStr">
        <is>
          <t>Produit</t>
        </is>
      </c>
      <c r="B4" s="4" t="inlineStr">
        <is>
          <t>Entremets chocolat-framboise</t>
        </is>
      </c>
    </row>
    <row r="5">
      <c r="A5" s="3" t="inlineStr">
        <is>
          <t>Nombre de parts</t>
        </is>
      </c>
      <c r="B5" s="4" t="n">
        <v>6</v>
      </c>
    </row>
    <row r="7">
      <c r="A7" s="5" t="inlineStr">
        <is>
          <t>1. Matières</t>
        </is>
      </c>
      <c r="B7" s="5" t="inlineStr">
        <is>
          <t>Quantité (g)</t>
        </is>
      </c>
      <c r="C7" s="5" t="inlineStr">
        <is>
          <t>Prix payé au kg (€)</t>
        </is>
      </c>
      <c r="D7" s="5" t="inlineStr">
        <is>
          <t>Coût (€)</t>
        </is>
      </c>
    </row>
    <row r="8">
      <c r="A8" s="4" t="inlineStr">
        <is>
          <t>Biscuit</t>
        </is>
      </c>
      <c r="B8" s="4" t="n">
        <v>220</v>
      </c>
      <c r="C8" s="6" t="n">
        <v>4.32</v>
      </c>
      <c r="D8" s="7">
        <f>IF(OR(B8="",C8=""),"",B8*C8/1000)</f>
        <v/>
      </c>
    </row>
    <row r="9">
      <c r="A9" s="4" t="inlineStr">
        <is>
          <t>Insert framboise</t>
        </is>
      </c>
      <c r="B9" s="4" t="n">
        <v>180</v>
      </c>
      <c r="C9" s="6" t="n">
        <v>8.06</v>
      </c>
      <c r="D9" s="7">
        <f>IF(OR(B9="",C9=""),"",B9*C9/1000)</f>
        <v/>
      </c>
    </row>
    <row r="10">
      <c r="A10" s="4" t="inlineStr">
        <is>
          <t>Mousse chocolat</t>
        </is>
      </c>
      <c r="B10" s="4" t="n">
        <v>380</v>
      </c>
      <c r="C10" s="6" t="n">
        <v>8.16</v>
      </c>
      <c r="D10" s="7">
        <f>IF(OR(B10="",C10=""),"",B10*C10/1000)</f>
        <v/>
      </c>
    </row>
    <row r="11">
      <c r="A11" s="4" t="inlineStr">
        <is>
          <t>Glaçage</t>
        </is>
      </c>
      <c r="B11" s="4" t="n">
        <v>120</v>
      </c>
      <c r="C11" s="6" t="n">
        <v>10.83</v>
      </c>
      <c r="D11" s="7">
        <f>IF(OR(B11="",C11=""),"",B11*C11/1000)</f>
        <v/>
      </c>
    </row>
    <row r="12">
      <c r="A12" s="4" t="n"/>
      <c r="B12" s="4" t="n"/>
      <c r="C12" s="6" t="n"/>
      <c r="D12" s="7">
        <f>IF(OR(B12="",C12=""),"",B12*C12/1000)</f>
        <v/>
      </c>
    </row>
    <row r="13">
      <c r="A13" s="4" t="n"/>
      <c r="B13" s="4" t="n"/>
      <c r="C13" s="6" t="n"/>
      <c r="D13" s="7">
        <f>IF(OR(B13="",C13=""),"",B13*C13/1000)</f>
        <v/>
      </c>
    </row>
    <row r="14">
      <c r="A14" s="4" t="n"/>
      <c r="B14" s="4" t="n"/>
      <c r="C14" s="6" t="n"/>
      <c r="D14" s="7">
        <f>IF(OR(B14="",C14=""),"",B14*C14/1000)</f>
        <v/>
      </c>
    </row>
    <row r="15">
      <c r="A15" s="4" t="n"/>
      <c r="B15" s="4" t="n"/>
      <c r="C15" s="6" t="n"/>
      <c r="D15" s="7">
        <f>IF(OR(B15="",C15=""),"",B15*C15/1000)</f>
        <v/>
      </c>
    </row>
    <row r="16">
      <c r="A16" s="4" t="n"/>
      <c r="B16" s="4" t="n"/>
      <c r="C16" s="6" t="n"/>
      <c r="D16" s="7">
        <f>IF(OR(B16="",C16=""),"",B16*C16/1000)</f>
        <v/>
      </c>
    </row>
    <row r="17">
      <c r="A17" s="4" t="n"/>
      <c r="B17" s="4" t="n"/>
      <c r="C17" s="6" t="n"/>
      <c r="D17" s="7">
        <f>IF(OR(B17="",C17=""),"",B17*C17/1000)</f>
        <v/>
      </c>
    </row>
    <row r="18">
      <c r="A18" s="4" t="n"/>
      <c r="B18" s="4" t="n"/>
      <c r="C18" s="6" t="n"/>
      <c r="D18" s="7">
        <f>IF(OR(B18="",C18=""),"",B18*C18/1000)</f>
        <v/>
      </c>
    </row>
    <row r="19">
      <c r="A19" s="4" t="n"/>
      <c r="B19" s="4" t="n"/>
      <c r="C19" s="6" t="n"/>
      <c r="D19" s="7">
        <f>IF(OR(B19="",C19=""),"",B19*C19/1000)</f>
        <v/>
      </c>
    </row>
    <row r="20">
      <c r="A20" s="3" t="inlineStr">
        <is>
          <t>Total des matières</t>
        </is>
      </c>
      <c r="D20" s="8">
        <f>SUM(D8:D19)</f>
        <v/>
      </c>
    </row>
    <row r="22">
      <c r="A22" s="5" t="inlineStr">
        <is>
          <t>2. Pertes</t>
        </is>
      </c>
      <c r="B22" s="5" t="inlineStr">
        <is>
          <t>Pourcentage</t>
        </is>
      </c>
      <c r="D22" s="5" t="inlineStr">
        <is>
          <t>Coût (€)</t>
        </is>
      </c>
    </row>
    <row r="23">
      <c r="A23" t="inlineStr">
        <is>
          <t>Pertes de fabrication (souvent 3 à 8 %)</t>
        </is>
      </c>
      <c r="B23" s="9" t="n">
        <v>0.05</v>
      </c>
      <c r="D23" s="7">
        <f>D20*B23</f>
        <v/>
      </c>
    </row>
    <row r="25">
      <c r="A25" s="5" t="inlineStr">
        <is>
          <t>3. Emballage</t>
        </is>
      </c>
      <c r="B25" s="5" t="inlineStr">
        <is>
          <t>Quantité</t>
        </is>
      </c>
      <c r="C25" s="5" t="inlineStr">
        <is>
          <t>Prix unitaire (€)</t>
        </is>
      </c>
      <c r="D25" s="5" t="inlineStr">
        <is>
          <t>Coût (€)</t>
        </is>
      </c>
    </row>
    <row r="26">
      <c r="A26" s="4" t="inlineStr">
        <is>
          <t>Semelle</t>
        </is>
      </c>
      <c r="B26" s="4" t="n">
        <v>1</v>
      </c>
      <c r="C26" s="6" t="n">
        <v>0.25</v>
      </c>
      <c r="D26" s="7">
        <f>IF(OR(B26="",C26=""),"",B26*C26)</f>
        <v/>
      </c>
    </row>
    <row r="27">
      <c r="A27" s="4" t="inlineStr">
        <is>
          <t>Boîte</t>
        </is>
      </c>
      <c r="B27" s="4" t="n">
        <v>1</v>
      </c>
      <c r="C27" s="6" t="n">
        <v>0.75</v>
      </c>
      <c r="D27" s="7">
        <f>IF(OR(B27="",C27=""),"",B27*C27)</f>
        <v/>
      </c>
    </row>
    <row r="28">
      <c r="A28" s="4" t="inlineStr">
        <is>
          <t>Étiquette</t>
        </is>
      </c>
      <c r="B28" s="4" t="n">
        <v>1</v>
      </c>
      <c r="C28" s="6" t="n">
        <v>0.1</v>
      </c>
      <c r="D28" s="7">
        <f>IF(OR(B28="",C28=""),"",B28*C28)</f>
        <v/>
      </c>
    </row>
    <row r="29">
      <c r="A29" s="4" t="n"/>
      <c r="B29" s="4" t="n"/>
      <c r="C29" s="6" t="n"/>
      <c r="D29" s="7">
        <f>IF(OR(B29="",C29=""),"",B29*C29)</f>
        <v/>
      </c>
    </row>
    <row r="30">
      <c r="A30" s="3" t="inlineStr">
        <is>
          <t>Total de l'emballage</t>
        </is>
      </c>
      <c r="D30" s="8">
        <f>SUM(D26:D29)</f>
        <v/>
      </c>
    </row>
    <row r="32">
      <c r="A32" s="5" t="inlineStr">
        <is>
          <t>4. Temps passé</t>
        </is>
      </c>
      <c r="B32" s="5" t="inlineStr">
        <is>
          <t>Minutes pour la pièce</t>
        </is>
      </c>
      <c r="C32" s="5" t="inlineStr">
        <is>
          <t>Coût d'une heure (€)</t>
        </is>
      </c>
      <c r="D32" s="5" t="inlineStr">
        <is>
          <t>Coût (€)</t>
        </is>
      </c>
    </row>
    <row r="33">
      <c r="A33" s="4" t="inlineStr">
        <is>
          <t>Main-d'œuvre (salaire + charges)</t>
        </is>
      </c>
      <c r="B33" s="4" t="n">
        <v>25</v>
      </c>
      <c r="C33" s="6" t="n">
        <v>18</v>
      </c>
      <c r="D33" s="7">
        <f>B33/60*C33</f>
        <v/>
      </c>
    </row>
    <row r="35">
      <c r="A35" s="10" t="inlineStr">
        <is>
          <t>COÛT DE REVIENT DE LA PIÈCE</t>
        </is>
      </c>
      <c r="D35" s="11">
        <f>D20+D23+D30+D33</f>
        <v/>
      </c>
    </row>
    <row r="36">
      <c r="A36" t="inlineStr">
        <is>
          <t>Coût de revient par part</t>
        </is>
      </c>
      <c r="D36" s="7">
        <f>IF(B5="","",D35/B5)</f>
        <v/>
      </c>
    </row>
    <row r="38">
      <c r="A38" s="5" t="inlineStr">
        <is>
          <t>5. Prix de vente</t>
        </is>
      </c>
      <c r="D38" s="5" t="inlineStr">
        <is>
          <t>€</t>
        </is>
      </c>
    </row>
    <row r="39">
      <c r="A39" t="inlineStr">
        <is>
          <t>Prix de vente TTC de la pièce</t>
        </is>
      </c>
      <c r="D39" s="6" t="n">
        <v>32</v>
      </c>
    </row>
    <row r="40">
      <c r="A40" t="inlineStr">
        <is>
          <t>Taux de TVA (à vérifier avec votre comptable)</t>
        </is>
      </c>
      <c r="D40" s="12" t="n">
        <v>0.055</v>
      </c>
    </row>
    <row r="41">
      <c r="A41" t="inlineStr">
        <is>
          <t>Prix de vente hors taxe</t>
        </is>
      </c>
      <c r="D41" s="7">
        <f>D39/(1+D40)</f>
        <v/>
      </c>
    </row>
    <row r="42">
      <c r="A42" s="3" t="inlineStr">
        <is>
          <t>Reste pour les frais fixes et le bénéfice</t>
        </is>
      </c>
      <c r="D42" s="8">
        <f>D41-D35</f>
        <v/>
      </c>
    </row>
    <row r="43">
      <c r="A43" t="inlineStr">
        <is>
          <t>Coefficient (prix HT ÷ coût de revient)</t>
        </is>
      </c>
      <c r="D43" s="13">
        <f>IF(D35=0,"",D41/D35)</f>
        <v/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2026-10-21T14:51:10Z</dcterms:created>
  <dcterms:modified xsi:type="dcterms:W3CDTF">2026-10-21T14:51:10Z</dcterms:modified>
</cp:coreProperties>
</file>